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прилож 3 диф тепло " sheetId="7" r:id="rId1"/>
  </sheets>
  <externalReferences>
    <externalReference r:id="rId2"/>
  </externalReferences>
  <definedNames>
    <definedName name="_xlnm.Print_Area" localSheetId="0">'прилож 3 диф тепло '!$A$1:$N$62</definedName>
  </definedNames>
  <calcPr calcId="145621" iterate="1" iterateCount="1000"/>
</workbook>
</file>

<file path=xl/calcChain.xml><?xml version="1.0" encoding="utf-8"?>
<calcChain xmlns="http://schemas.openxmlformats.org/spreadsheetml/2006/main">
  <c r="J41" i="7" l="1"/>
  <c r="J39" i="7"/>
  <c r="J38" i="7"/>
  <c r="J36" i="7"/>
  <c r="J35" i="7"/>
  <c r="J33" i="7"/>
  <c r="J32" i="7"/>
  <c r="F41" i="7" l="1"/>
  <c r="F39" i="7"/>
  <c r="F38" i="7"/>
  <c r="F36" i="7"/>
  <c r="F35" i="7"/>
  <c r="F33" i="7"/>
  <c r="F32" i="7"/>
  <c r="J20" i="7"/>
  <c r="J18" i="7"/>
  <c r="J17" i="7"/>
  <c r="J15" i="7"/>
  <c r="J14" i="7"/>
  <c r="J12" i="7"/>
  <c r="J11" i="7"/>
  <c r="F20" i="7"/>
  <c r="F18" i="7"/>
  <c r="F17" i="7"/>
  <c r="F15" i="7"/>
  <c r="F14" i="7"/>
  <c r="F12" i="7"/>
  <c r="F11" i="7"/>
  <c r="K62" i="7" l="1"/>
  <c r="M62" i="7" s="1"/>
  <c r="J62" i="7"/>
  <c r="C62" i="7" s="1"/>
  <c r="K60" i="7"/>
  <c r="M60" i="7" s="1"/>
  <c r="J60" i="7"/>
  <c r="C60" i="7" s="1"/>
  <c r="K59" i="7"/>
  <c r="M59" i="7" s="1"/>
  <c r="J59" i="7"/>
  <c r="C59" i="7" s="1"/>
  <c r="K57" i="7"/>
  <c r="M57" i="7" s="1"/>
  <c r="J57" i="7"/>
  <c r="C57" i="7" s="1"/>
  <c r="K56" i="7"/>
  <c r="M56" i="7" s="1"/>
  <c r="J56" i="7"/>
  <c r="C56" i="7" s="1"/>
  <c r="K54" i="7"/>
  <c r="M54" i="7" s="1"/>
  <c r="J54" i="7"/>
  <c r="C54" i="7" s="1"/>
  <c r="K53" i="7"/>
  <c r="M53" i="7" s="1"/>
  <c r="J53" i="7"/>
  <c r="C53" i="7" s="1"/>
  <c r="M41" i="7"/>
  <c r="M39" i="7"/>
  <c r="M38" i="7"/>
  <c r="M36" i="7"/>
  <c r="M35" i="7"/>
  <c r="M33" i="7"/>
  <c r="M32" i="7"/>
  <c r="L20" i="7"/>
  <c r="L17" i="7"/>
  <c r="L14" i="7"/>
  <c r="L11" i="7"/>
  <c r="D39" i="7" l="1"/>
  <c r="G39" i="7" s="1"/>
  <c r="D53" i="7"/>
  <c r="D36" i="7"/>
  <c r="G36" i="7" s="1"/>
  <c r="D33" i="7"/>
  <c r="G33" i="7" s="1"/>
  <c r="D62" i="7"/>
  <c r="D59" i="7"/>
  <c r="D56" i="7"/>
  <c r="D32" i="7"/>
  <c r="G32" i="7" s="1"/>
  <c r="D35" i="7"/>
  <c r="G35" i="7" s="1"/>
  <c r="D38" i="7"/>
  <c r="G38" i="7" s="1"/>
  <c r="D41" i="7"/>
  <c r="G41" i="7" s="1"/>
  <c r="D54" i="7"/>
  <c r="D57" i="7"/>
  <c r="D60" i="7"/>
  <c r="L53" i="7"/>
  <c r="L54" i="7"/>
  <c r="L56" i="7"/>
  <c r="L57" i="7"/>
  <c r="L59" i="7"/>
  <c r="L60" i="7"/>
  <c r="L62" i="7"/>
  <c r="L32" i="7"/>
  <c r="L33" i="7"/>
  <c r="L35" i="7"/>
  <c r="L36" i="7"/>
  <c r="L38" i="7"/>
  <c r="L39" i="7"/>
  <c r="L41" i="7"/>
  <c r="L12" i="7"/>
  <c r="L15" i="7"/>
  <c r="L18" i="7"/>
</calcChain>
</file>

<file path=xl/sharedStrings.xml><?xml version="1.0" encoding="utf-8"?>
<sst xmlns="http://schemas.openxmlformats.org/spreadsheetml/2006/main" count="93" uniqueCount="34">
  <si>
    <t>Жыл</t>
  </si>
  <si>
    <t>Тұтынушылар</t>
  </si>
  <si>
    <t xml:space="preserve">«МАЭК-Қазатомөнеркәсіп" ЖШС тарифтер </t>
  </si>
  <si>
    <t>НТЫ үшін тариф</t>
  </si>
  <si>
    <t>"ҚЖСА"МКК тарифі</t>
  </si>
  <si>
    <t>ҚҚС-сыз түпкілікті тұтынушыға дейінгі тариф</t>
  </si>
  <si>
    <t>ҚҚС-мен түпкілікті тұтынушыға дейінгі тариф</t>
  </si>
  <si>
    <t>Жылу энергиясы</t>
  </si>
  <si>
    <r>
      <t>Тұтынушылар-жалпыүйлік жылу энергиясын есептеу аспаптары жоқ халық тобына жататын жеке тұлғалар үшін (Т</t>
    </r>
    <r>
      <rPr>
        <sz val="10"/>
        <color theme="1"/>
        <rFont val="Times New Roman"/>
        <family val="1"/>
        <charset val="204"/>
      </rPr>
      <t>нас</t>
    </r>
    <r>
      <rPr>
        <vertAlign val="subscript"/>
        <sz val="10"/>
        <color theme="1"/>
        <rFont val="Times New Roman"/>
        <family val="1"/>
        <charset val="204"/>
      </rPr>
      <t xml:space="preserve"> без ОПУ</t>
    </r>
    <r>
      <rPr>
        <sz val="12"/>
        <color theme="1"/>
        <rFont val="Times New Roman"/>
        <family val="1"/>
        <charset val="204"/>
      </rPr>
      <t>)</t>
    </r>
  </si>
  <si>
    <r>
      <t>Тұтынушылар-жалпыүйлік жылу энергиясын есептеу аспаптары бар халық тобына жататын жеке тұлғалар үшін (Т</t>
    </r>
    <r>
      <rPr>
        <vertAlign val="subscript"/>
        <sz val="12"/>
        <rFont val="Times New Roman"/>
        <family val="1"/>
        <charset val="204"/>
      </rPr>
      <t>нас с ОПУ</t>
    </r>
    <r>
      <rPr>
        <sz val="12"/>
        <rFont val="Times New Roman"/>
        <family val="1"/>
        <charset val="204"/>
      </rPr>
      <t>)</t>
    </r>
  </si>
  <si>
    <t>Басқа тұтынушылар</t>
  </si>
  <si>
    <r>
      <t>Үйге ортақ жылу энергиясын есепке алу аспаптары жоқ бюджеттік ұйымдарды қоспағанда, өзге де тұтынушылар үшін (Т</t>
    </r>
    <r>
      <rPr>
        <sz val="10"/>
        <rFont val="Times New Roman"/>
        <family val="1"/>
        <charset val="204"/>
      </rPr>
      <t>проч без ОПУ</t>
    </r>
    <r>
      <rPr>
        <sz val="12"/>
        <rFont val="Times New Roman"/>
        <family val="1"/>
        <charset val="204"/>
      </rPr>
      <t>)</t>
    </r>
  </si>
  <si>
    <r>
      <t>Үйге ортақ жылу энергиясын есепке алу аспаптары бар бюджеттік ұйымдарды қоспағанда, өзге де тұтынушылар үшін (Т</t>
    </r>
    <r>
      <rPr>
        <vertAlign val="subscript"/>
        <sz val="14"/>
        <rFont val="Times New Roman"/>
        <family val="1"/>
        <charset val="204"/>
      </rPr>
      <t xml:space="preserve">проч с </t>
    </r>
    <r>
      <rPr>
        <sz val="10"/>
        <rFont val="Times New Roman"/>
        <family val="1"/>
        <charset val="204"/>
      </rPr>
      <t>ОПУ</t>
    </r>
    <r>
      <rPr>
        <sz val="12"/>
        <rFont val="Times New Roman"/>
        <family val="1"/>
        <charset val="204"/>
      </rPr>
      <t>)</t>
    </r>
  </si>
  <si>
    <t>Бюджеттік ұйымдар</t>
  </si>
  <si>
    <r>
      <t>Үйге ортақ жылу энергиясын есепке алу аспаптары жоқ бюджеттік ұйымдар үшін(Т</t>
    </r>
    <r>
      <rPr>
        <vertAlign val="subscript"/>
        <sz val="12"/>
        <rFont val="Times New Roman"/>
        <family val="1"/>
        <charset val="204"/>
      </rPr>
      <t>бюджет без ОПУ</t>
    </r>
    <r>
      <rPr>
        <sz val="12"/>
        <rFont val="Times New Roman"/>
        <family val="1"/>
        <charset val="204"/>
      </rPr>
      <t>)</t>
    </r>
  </si>
  <si>
    <r>
      <t>Үйге ортақ жылу энергиясын есепке алу аспаптары жоқ бюджеттік ұйымдар үшін (Т</t>
    </r>
    <r>
      <rPr>
        <vertAlign val="subscript"/>
        <sz val="12"/>
        <rFont val="Times New Roman"/>
        <family val="1"/>
        <charset val="204"/>
      </rPr>
      <t>бюджет с ОПУ</t>
    </r>
    <r>
      <rPr>
        <sz val="12"/>
        <rFont val="Times New Roman"/>
        <family val="1"/>
        <charset val="204"/>
      </rPr>
      <t>)</t>
    </r>
  </si>
  <si>
    <t>Ескі үй-жайларды тұтынушылар</t>
  </si>
  <si>
    <t>жылу энергиясын есепке алудың үйге ортақ аспаптарын орнатуға техникалық мүмкіндігі жоқ ескі, авариялық үй-жайларда, барак үлгісіндегі үйлерде тұратын тұтынушылар үшін жылу энергиясымен жабдықтау жөніндегі қызметтер</t>
  </si>
  <si>
    <t>2022 жылға арналған тұтынудың соңғы топтарын есепке алу аспаптарының болуына немесе болмауына байланысты жылу энергиясымен жабдықтау бойынша қызметтерге сараланған тарифтер</t>
  </si>
  <si>
    <t xml:space="preserve">          теңге/Гкал</t>
  </si>
  <si>
    <t>2022 жыл</t>
  </si>
  <si>
    <t xml:space="preserve">                                                                                             ____________  № _____ Бұйрығына №3-3-қосымша </t>
  </si>
  <si>
    <t>2023 жылға арналған тұтынудың соңғы топтарын есепке алу аспаптарының болуына немесе болмауына байланысты жылу энергиясымен жабдықтау бойынша қызметтерге сараланған тарифтер</t>
  </si>
  <si>
    <t>2023 жыл</t>
  </si>
  <si>
    <t>2024 жыл</t>
  </si>
  <si>
    <t>2024 жылға арналған тұтынудың соңғы топтарын есепке алу аспаптарының болуына немесе болмауына байланысты жылу энергиясымен жабдықтау бойынша қызметтерге сараланған тарифтер</t>
  </si>
  <si>
    <t xml:space="preserve">                                                                                             ____________  № _____ Бұйрығына №3-4-қосымша </t>
  </si>
  <si>
    <t xml:space="preserve"> 01.01.2024 бастап-31.03.2024ж</t>
  </si>
  <si>
    <t>01.04.2024 бастап-31.12.20224ж</t>
  </si>
  <si>
    <t>Тұрғындар</t>
  </si>
  <si>
    <t xml:space="preserve"> 01.01.2023 бастап-31.03.2023ж</t>
  </si>
  <si>
    <t xml:space="preserve"> 01.04.2023 бастап-31.12.2023ж</t>
  </si>
  <si>
    <t xml:space="preserve">_____________ №______ 
бұйрығына №3 Қосымша
«2022 жылғы 14 қарашадағы № 110-ө 
бұйрығына № 3-2 Қосымша»;
</t>
  </si>
  <si>
    <t>Анықтама: нормативтік-техникалық ысыраптарды ескере отырып, "МАЭК-Қазатомөнеркәсіп" ЖШС босату тарифі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</si>
</sst>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vertAlign val="subscript"/>
      <sz val="1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vertAlign val="subscript"/>
      <sz val="14"/>
      <name val="Times New Roman"/>
      <family val="1"/>
      <charset val="204"/>
    </font>
    <font>
      <sz val="10"/>
      <color theme="1"/>
      <name val="Times New Roman"/>
      <family val="1"/>
      <charset val="204"/>
    </font>
    <font>
      <vertAlign val="subscript"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4" fontId="7" fillId="2" borderId="0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4" fontId="7" fillId="2" borderId="3" xfId="0" applyNumberFormat="1" applyFont="1" applyFill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prem\AppData\Local\Temp\notesAB2AFA\1)%20&#1044;&#1080;&#1092;&#1090;&#1072;&#1088;&#1080;&#1092;%20&#1090;&#1077;&#1087;&#1083;&#1086;%202021-2024&#1075;&#1075;++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естр"/>
      <sheetName val="Утверждено ДКРЕМ 2020-2024"/>
      <sheetName val="Проект ЧРМ 2021-2024гг"/>
      <sheetName val="Объем  в заявке на тарифы "/>
      <sheetName val="Расчет на 2021г "/>
      <sheetName val="Расчет на 2022г(646)"/>
      <sheetName val="Расчет на 2022г(685)"/>
      <sheetName val="Расчет на 2023г(685)"/>
      <sheetName val="Расчет на 2023г(687)"/>
      <sheetName val="Расчет на 2024г(687)"/>
      <sheetName val="Расчет на 2024г (703)"/>
      <sheetName val="Тариф до конеч потреб(685)"/>
      <sheetName val="Тариф до конеч потреб (646)"/>
      <sheetName val="свод(товар без НТП"/>
      <sheetName val="от ДМиС без учета НТП (факт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6">
          <cell r="K6">
            <v>2900.94</v>
          </cell>
          <cell r="U6">
            <v>2992.97</v>
          </cell>
        </row>
        <row r="7">
          <cell r="U7">
            <v>2314.1999999999998</v>
          </cell>
        </row>
        <row r="9">
          <cell r="U9">
            <v>6453.54</v>
          </cell>
        </row>
        <row r="10">
          <cell r="U10">
            <v>4744</v>
          </cell>
        </row>
        <row r="12">
          <cell r="U12">
            <v>7825.91</v>
          </cell>
        </row>
        <row r="13">
          <cell r="U13">
            <v>4565.8</v>
          </cell>
        </row>
        <row r="15">
          <cell r="U15">
            <v>2494.14</v>
          </cell>
        </row>
      </sheetData>
      <sheetData sheetId="12">
        <row r="6">
          <cell r="K6">
            <v>2854.36</v>
          </cell>
          <cell r="U6">
            <v>2972.72</v>
          </cell>
        </row>
        <row r="7">
          <cell r="U7">
            <v>2298.5500000000002</v>
          </cell>
        </row>
        <row r="9">
          <cell r="U9">
            <v>6431.61</v>
          </cell>
        </row>
        <row r="10">
          <cell r="U10">
            <v>4727.88</v>
          </cell>
        </row>
        <row r="12">
          <cell r="U12">
            <v>7800.6</v>
          </cell>
        </row>
        <row r="13">
          <cell r="U13">
            <v>4551.04</v>
          </cell>
        </row>
        <row r="15">
          <cell r="U15">
            <v>2477.27</v>
          </cell>
        </row>
      </sheetData>
      <sheetData sheetId="13"/>
      <sheetData sheetId="1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M62"/>
  <sheetViews>
    <sheetView tabSelected="1" topLeftCell="A24" zoomScale="90" zoomScaleNormal="90" zoomScaleSheetLayoutView="87" workbookViewId="0">
      <selection activeCell="F32" sqref="F32"/>
    </sheetView>
  </sheetViews>
  <sheetFormatPr defaultColWidth="9.109375" defaultRowHeight="15.6" x14ac:dyDescent="0.3"/>
  <cols>
    <col min="1" max="1" width="11.44140625" style="1" customWidth="1"/>
    <col min="2" max="2" width="56.109375" style="1" customWidth="1"/>
    <col min="3" max="3" width="17.109375" style="1" customWidth="1"/>
    <col min="4" max="4" width="16.109375" style="1" customWidth="1"/>
    <col min="5" max="5" width="15" style="8" customWidth="1"/>
    <col min="6" max="7" width="12.6640625" style="8" customWidth="1"/>
    <col min="8" max="8" width="15.44140625" style="1" customWidth="1"/>
    <col min="9" max="10" width="15.6640625" style="1" customWidth="1"/>
    <col min="11" max="11" width="17.109375" style="1" customWidth="1"/>
    <col min="12" max="12" width="15.5546875" style="1" customWidth="1"/>
    <col min="13" max="13" width="16.109375" style="1" customWidth="1"/>
    <col min="14" max="14" width="7.109375" style="1" customWidth="1"/>
    <col min="15" max="16384" width="9.109375" style="1"/>
  </cols>
  <sheetData>
    <row r="1" spans="1:13" x14ac:dyDescent="0.3">
      <c r="A1" s="3"/>
      <c r="B1" s="3"/>
      <c r="C1" s="3"/>
      <c r="D1" s="3"/>
      <c r="E1" s="19"/>
      <c r="F1" s="19"/>
      <c r="G1" s="19"/>
      <c r="H1" s="49" t="s">
        <v>32</v>
      </c>
      <c r="I1" s="49"/>
      <c r="J1" s="49"/>
      <c r="K1" s="49"/>
      <c r="L1" s="49"/>
      <c r="M1" s="49"/>
    </row>
    <row r="2" spans="1:13" ht="87" customHeight="1" x14ac:dyDescent="0.3">
      <c r="A2" s="3"/>
      <c r="B2" s="3"/>
      <c r="C2" s="3"/>
      <c r="D2" s="3"/>
      <c r="E2" s="19"/>
      <c r="F2" s="19"/>
      <c r="G2" s="19"/>
      <c r="H2" s="49"/>
      <c r="I2" s="49"/>
      <c r="J2" s="49"/>
      <c r="K2" s="49"/>
      <c r="L2" s="49"/>
      <c r="M2" s="49"/>
    </row>
    <row r="3" spans="1:13" x14ac:dyDescent="0.3">
      <c r="A3" s="3"/>
      <c r="B3" s="3"/>
      <c r="C3" s="3"/>
      <c r="D3" s="3"/>
      <c r="E3" s="19"/>
      <c r="F3" s="19"/>
      <c r="G3" s="19"/>
      <c r="H3" s="14"/>
      <c r="I3" s="14"/>
      <c r="J3" s="14"/>
      <c r="K3" s="14"/>
      <c r="L3" s="14"/>
      <c r="M3" s="14"/>
    </row>
    <row r="4" spans="1:13" x14ac:dyDescent="0.3">
      <c r="A4" s="44" t="s">
        <v>18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</row>
    <row r="5" spans="1:13" x14ac:dyDescent="0.3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</row>
    <row r="6" spans="1:13" x14ac:dyDescent="0.3">
      <c r="A6" s="3"/>
      <c r="B6" s="3"/>
      <c r="C6" s="47"/>
      <c r="D6" s="47"/>
      <c r="E6" s="19"/>
      <c r="F6" s="19"/>
      <c r="G6" s="19"/>
      <c r="H6" s="47"/>
      <c r="I6" s="47"/>
      <c r="J6" s="43" t="s">
        <v>19</v>
      </c>
      <c r="K6" s="43"/>
      <c r="L6" s="43"/>
      <c r="M6" s="43"/>
    </row>
    <row r="7" spans="1:13" ht="41.25" customHeight="1" x14ac:dyDescent="0.3">
      <c r="A7" s="2" t="s">
        <v>0</v>
      </c>
      <c r="B7" s="22" t="s">
        <v>1</v>
      </c>
      <c r="C7" s="45" t="s">
        <v>2</v>
      </c>
      <c r="D7" s="45"/>
      <c r="E7" s="21" t="s">
        <v>3</v>
      </c>
      <c r="F7" s="33" t="s">
        <v>33</v>
      </c>
      <c r="G7" s="32"/>
      <c r="H7" s="45" t="s">
        <v>4</v>
      </c>
      <c r="I7" s="45"/>
      <c r="J7" s="46" t="s">
        <v>5</v>
      </c>
      <c r="K7" s="46"/>
      <c r="L7" s="45" t="s">
        <v>6</v>
      </c>
      <c r="M7" s="45"/>
    </row>
    <row r="8" spans="1:13" ht="18" customHeight="1" x14ac:dyDescent="0.3">
      <c r="A8" s="2"/>
      <c r="B8" s="4"/>
      <c r="C8" s="52" t="s">
        <v>20</v>
      </c>
      <c r="D8" s="53"/>
      <c r="E8" s="9"/>
      <c r="F8" s="33"/>
      <c r="G8" s="32"/>
      <c r="H8" s="52" t="s">
        <v>20</v>
      </c>
      <c r="I8" s="53"/>
      <c r="J8" s="52" t="s">
        <v>20</v>
      </c>
      <c r="K8" s="53"/>
      <c r="L8" s="52" t="s">
        <v>20</v>
      </c>
      <c r="M8" s="53"/>
    </row>
    <row r="9" spans="1:13" x14ac:dyDescent="0.3">
      <c r="A9" s="48" t="s">
        <v>20</v>
      </c>
      <c r="B9" s="6" t="s">
        <v>7</v>
      </c>
      <c r="C9" s="50"/>
      <c r="D9" s="51"/>
      <c r="E9" s="13"/>
      <c r="F9" s="36"/>
      <c r="G9" s="37"/>
      <c r="H9" s="50"/>
      <c r="I9" s="51"/>
      <c r="J9" s="54"/>
      <c r="K9" s="55"/>
      <c r="L9" s="54"/>
      <c r="M9" s="55"/>
    </row>
    <row r="10" spans="1:13" ht="16.2" x14ac:dyDescent="0.3">
      <c r="A10" s="48"/>
      <c r="B10" s="11" t="s">
        <v>29</v>
      </c>
      <c r="C10" s="50"/>
      <c r="D10" s="51"/>
      <c r="E10" s="13"/>
      <c r="F10" s="36"/>
      <c r="G10" s="37"/>
      <c r="H10" s="50"/>
      <c r="I10" s="51"/>
      <c r="J10" s="54"/>
      <c r="K10" s="55"/>
      <c r="L10" s="54"/>
      <c r="M10" s="55"/>
    </row>
    <row r="11" spans="1:13" ht="47.4" x14ac:dyDescent="0.3">
      <c r="A11" s="48"/>
      <c r="B11" s="7" t="s">
        <v>8</v>
      </c>
      <c r="C11" s="31">
        <v>1971.57</v>
      </c>
      <c r="D11" s="41"/>
      <c r="E11" s="18">
        <v>244.32</v>
      </c>
      <c r="F11" s="38">
        <f>C11+E11</f>
        <v>2215.89</v>
      </c>
      <c r="G11" s="39"/>
      <c r="H11" s="42">
        <v>683.66</v>
      </c>
      <c r="I11" s="39"/>
      <c r="J11" s="31">
        <f>C11+E11+H11</f>
        <v>2899.5499999999997</v>
      </c>
      <c r="K11" s="41"/>
      <c r="L11" s="31">
        <f>J11*1.12</f>
        <v>3247.4960000000001</v>
      </c>
      <c r="M11" s="41"/>
    </row>
    <row r="12" spans="1:13" ht="49.2" x14ac:dyDescent="0.3">
      <c r="A12" s="48"/>
      <c r="B12" s="10" t="s">
        <v>9</v>
      </c>
      <c r="C12" s="31">
        <v>1313.68</v>
      </c>
      <c r="D12" s="41"/>
      <c r="E12" s="24">
        <v>244.32</v>
      </c>
      <c r="F12" s="38">
        <f>C12+E12</f>
        <v>1558</v>
      </c>
      <c r="G12" s="39"/>
      <c r="H12" s="42">
        <v>683.66</v>
      </c>
      <c r="I12" s="39"/>
      <c r="J12" s="31">
        <f>C12+E12+H12</f>
        <v>2241.66</v>
      </c>
      <c r="K12" s="41"/>
      <c r="L12" s="31">
        <f>J12*1.12</f>
        <v>2510.6592000000001</v>
      </c>
      <c r="M12" s="41"/>
    </row>
    <row r="13" spans="1:13" ht="16.2" x14ac:dyDescent="0.3">
      <c r="A13" s="48"/>
      <c r="B13" s="12" t="s">
        <v>10</v>
      </c>
      <c r="C13" s="31"/>
      <c r="D13" s="41"/>
      <c r="E13" s="24"/>
      <c r="F13" s="33"/>
      <c r="G13" s="32"/>
      <c r="H13" s="33"/>
      <c r="I13" s="32"/>
      <c r="J13" s="38"/>
      <c r="K13" s="40"/>
      <c r="L13" s="31"/>
      <c r="M13" s="41"/>
    </row>
    <row r="14" spans="1:13" ht="57.75" customHeight="1" x14ac:dyDescent="0.3">
      <c r="A14" s="48"/>
      <c r="B14" s="10" t="s">
        <v>11</v>
      </c>
      <c r="C14" s="31">
        <v>5408.1</v>
      </c>
      <c r="D14" s="41"/>
      <c r="E14" s="24">
        <v>244.32</v>
      </c>
      <c r="F14" s="31">
        <f>C14+E14</f>
        <v>5652.42</v>
      </c>
      <c r="G14" s="32"/>
      <c r="H14" s="42">
        <v>683.66</v>
      </c>
      <c r="I14" s="39"/>
      <c r="J14" s="31">
        <f>C14+E14+H14</f>
        <v>6336.08</v>
      </c>
      <c r="K14" s="41"/>
      <c r="L14" s="31">
        <f>J14*1.12</f>
        <v>7096.4096000000009</v>
      </c>
      <c r="M14" s="41"/>
    </row>
    <row r="15" spans="1:13" ht="64.5" customHeight="1" x14ac:dyDescent="0.3">
      <c r="A15" s="48"/>
      <c r="B15" s="10" t="s">
        <v>12</v>
      </c>
      <c r="C15" s="31">
        <v>3729.31</v>
      </c>
      <c r="D15" s="41"/>
      <c r="E15" s="24">
        <v>244.32</v>
      </c>
      <c r="F15" s="31">
        <f>C15+E15</f>
        <v>3973.63</v>
      </c>
      <c r="G15" s="32"/>
      <c r="H15" s="42">
        <v>683.66</v>
      </c>
      <c r="I15" s="39"/>
      <c r="J15" s="31">
        <f>C15+E15+H15</f>
        <v>4657.29</v>
      </c>
      <c r="K15" s="41"/>
      <c r="L15" s="31">
        <f>J15*1.12</f>
        <v>5216.1648000000005</v>
      </c>
      <c r="M15" s="41"/>
    </row>
    <row r="16" spans="1:13" ht="16.2" x14ac:dyDescent="0.3">
      <c r="A16" s="48"/>
      <c r="B16" s="12" t="s">
        <v>13</v>
      </c>
      <c r="C16" s="31"/>
      <c r="D16" s="41"/>
      <c r="E16" s="24"/>
      <c r="F16" s="33"/>
      <c r="G16" s="32"/>
      <c r="H16" s="33"/>
      <c r="I16" s="32"/>
      <c r="J16" s="38"/>
      <c r="K16" s="40"/>
      <c r="L16" s="31"/>
      <c r="M16" s="41"/>
    </row>
    <row r="17" spans="1:13" ht="45" customHeight="1" x14ac:dyDescent="0.3">
      <c r="A17" s="48"/>
      <c r="B17" s="10" t="s">
        <v>14</v>
      </c>
      <c r="C17" s="31">
        <v>7042.34</v>
      </c>
      <c r="D17" s="41"/>
      <c r="E17" s="24">
        <v>244.32</v>
      </c>
      <c r="F17" s="31">
        <f>C17+E17</f>
        <v>7286.66</v>
      </c>
      <c r="G17" s="32"/>
      <c r="H17" s="42">
        <v>683.66</v>
      </c>
      <c r="I17" s="39"/>
      <c r="J17" s="31">
        <f>C17+E17+H17</f>
        <v>7970.32</v>
      </c>
      <c r="K17" s="41"/>
      <c r="L17" s="31">
        <f>J17*1.12</f>
        <v>8926.7584000000006</v>
      </c>
      <c r="M17" s="41"/>
    </row>
    <row r="18" spans="1:13" ht="45.75" customHeight="1" x14ac:dyDescent="0.3">
      <c r="A18" s="48"/>
      <c r="B18" s="10" t="s">
        <v>15</v>
      </c>
      <c r="C18" s="31">
        <v>3721.49</v>
      </c>
      <c r="D18" s="41"/>
      <c r="E18" s="24">
        <v>244.32</v>
      </c>
      <c r="F18" s="31">
        <f>C18+E18</f>
        <v>3965.81</v>
      </c>
      <c r="G18" s="32"/>
      <c r="H18" s="42">
        <v>683.66</v>
      </c>
      <c r="I18" s="39"/>
      <c r="J18" s="31">
        <f>C18+E18+H18</f>
        <v>4649.47</v>
      </c>
      <c r="K18" s="41"/>
      <c r="L18" s="31">
        <f>J18*1.12</f>
        <v>5207.4064000000008</v>
      </c>
      <c r="M18" s="41"/>
    </row>
    <row r="19" spans="1:13" ht="24" customHeight="1" x14ac:dyDescent="0.3">
      <c r="A19" s="48"/>
      <c r="B19" s="11" t="s">
        <v>16</v>
      </c>
      <c r="C19" s="31"/>
      <c r="D19" s="41"/>
      <c r="E19" s="24"/>
      <c r="F19" s="33"/>
      <c r="G19" s="32"/>
      <c r="H19" s="33"/>
      <c r="I19" s="32"/>
      <c r="J19" s="38"/>
      <c r="K19" s="40"/>
      <c r="L19" s="31"/>
      <c r="M19" s="41"/>
    </row>
    <row r="20" spans="1:13" ht="90.75" customHeight="1" x14ac:dyDescent="0.3">
      <c r="A20" s="48"/>
      <c r="B20" s="7" t="s">
        <v>17</v>
      </c>
      <c r="C20" s="31">
        <v>1488.08</v>
      </c>
      <c r="D20" s="41"/>
      <c r="E20" s="24">
        <v>244.32</v>
      </c>
      <c r="F20" s="31">
        <f>C20+E20</f>
        <v>1732.3999999999999</v>
      </c>
      <c r="G20" s="32"/>
      <c r="H20" s="42">
        <v>683.66</v>
      </c>
      <c r="I20" s="39"/>
      <c r="J20" s="31">
        <f>C20+E20+H20</f>
        <v>2416.06</v>
      </c>
      <c r="K20" s="41"/>
      <c r="L20" s="31">
        <f>J20*1.12</f>
        <v>2705.9872</v>
      </c>
      <c r="M20" s="41"/>
    </row>
    <row r="21" spans="1:13" x14ac:dyDescent="0.3">
      <c r="A21" s="25"/>
      <c r="B21" s="3"/>
      <c r="C21" s="26"/>
      <c r="D21" s="26"/>
      <c r="E21" s="27"/>
      <c r="F21" s="27"/>
      <c r="G21" s="27"/>
      <c r="H21" s="27"/>
      <c r="I21" s="27"/>
      <c r="J21" s="28"/>
      <c r="K21" s="28"/>
      <c r="L21" s="26"/>
      <c r="M21" s="26"/>
    </row>
    <row r="22" spans="1:13" x14ac:dyDescent="0.3">
      <c r="A22" s="3"/>
      <c r="B22" s="3"/>
      <c r="C22" s="3"/>
      <c r="D22" s="3"/>
      <c r="E22" s="19"/>
      <c r="F22" s="19"/>
      <c r="G22" s="19"/>
      <c r="H22" s="49" t="s">
        <v>21</v>
      </c>
      <c r="I22" s="49"/>
      <c r="J22" s="49"/>
      <c r="K22" s="49"/>
      <c r="L22" s="49"/>
      <c r="M22" s="49"/>
    </row>
    <row r="23" spans="1:13" ht="24" customHeight="1" x14ac:dyDescent="0.3">
      <c r="A23" s="3"/>
      <c r="B23" s="3"/>
      <c r="C23" s="3"/>
      <c r="D23" s="3"/>
      <c r="E23" s="19"/>
      <c r="F23" s="19"/>
      <c r="G23" s="19"/>
      <c r="H23" s="49"/>
      <c r="I23" s="49"/>
      <c r="J23" s="49"/>
      <c r="K23" s="49"/>
      <c r="L23" s="49"/>
      <c r="M23" s="49"/>
    </row>
    <row r="24" spans="1:13" x14ac:dyDescent="0.3">
      <c r="A24" s="3"/>
      <c r="B24" s="3"/>
      <c r="C24" s="3"/>
      <c r="D24" s="3"/>
      <c r="E24" s="19"/>
      <c r="F24" s="19"/>
      <c r="G24" s="19"/>
      <c r="H24" s="20"/>
      <c r="I24" s="20"/>
      <c r="J24" s="20"/>
      <c r="K24" s="20"/>
      <c r="L24" s="20"/>
      <c r="M24" s="20"/>
    </row>
    <row r="25" spans="1:13" x14ac:dyDescent="0.3">
      <c r="A25" s="44" t="s">
        <v>22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</row>
    <row r="26" spans="1:13" x14ac:dyDescent="0.3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</row>
    <row r="27" spans="1:13" x14ac:dyDescent="0.3">
      <c r="A27" s="3"/>
      <c r="B27" s="3"/>
      <c r="C27" s="47"/>
      <c r="D27" s="47"/>
      <c r="E27" s="19"/>
      <c r="F27" s="19"/>
      <c r="G27" s="19"/>
      <c r="H27" s="47"/>
      <c r="I27" s="47"/>
      <c r="J27" s="43" t="s">
        <v>19</v>
      </c>
      <c r="K27" s="43"/>
      <c r="L27" s="43"/>
      <c r="M27" s="43"/>
    </row>
    <row r="28" spans="1:13" ht="44.25" customHeight="1" x14ac:dyDescent="0.3">
      <c r="A28" s="2" t="s">
        <v>0</v>
      </c>
      <c r="B28" s="22" t="s">
        <v>1</v>
      </c>
      <c r="C28" s="45" t="s">
        <v>2</v>
      </c>
      <c r="D28" s="45"/>
      <c r="E28" s="34" t="s">
        <v>3</v>
      </c>
      <c r="F28" s="33" t="s">
        <v>33</v>
      </c>
      <c r="G28" s="32"/>
      <c r="H28" s="45" t="s">
        <v>4</v>
      </c>
      <c r="I28" s="45"/>
      <c r="J28" s="46" t="s">
        <v>5</v>
      </c>
      <c r="K28" s="46"/>
      <c r="L28" s="45" t="s">
        <v>6</v>
      </c>
      <c r="M28" s="45"/>
    </row>
    <row r="29" spans="1:13" ht="46.8" x14ac:dyDescent="0.3">
      <c r="A29" s="2"/>
      <c r="B29" s="4"/>
      <c r="C29" s="16" t="s">
        <v>30</v>
      </c>
      <c r="D29" s="17" t="s">
        <v>31</v>
      </c>
      <c r="E29" s="35"/>
      <c r="F29" s="16" t="s">
        <v>30</v>
      </c>
      <c r="G29" s="30" t="s">
        <v>31</v>
      </c>
      <c r="H29" s="16" t="s">
        <v>30</v>
      </c>
      <c r="I29" s="17" t="s">
        <v>31</v>
      </c>
      <c r="J29" s="16" t="s">
        <v>30</v>
      </c>
      <c r="K29" s="17" t="s">
        <v>31</v>
      </c>
      <c r="L29" s="16" t="s">
        <v>30</v>
      </c>
      <c r="M29" s="17" t="s">
        <v>31</v>
      </c>
    </row>
    <row r="30" spans="1:13" x14ac:dyDescent="0.3">
      <c r="A30" s="48" t="s">
        <v>23</v>
      </c>
      <c r="B30" s="6" t="s">
        <v>7</v>
      </c>
      <c r="C30" s="15"/>
      <c r="D30" s="15"/>
      <c r="E30" s="13"/>
      <c r="F30" s="13"/>
      <c r="G30" s="13"/>
      <c r="H30" s="15"/>
      <c r="I30" s="15"/>
      <c r="J30" s="5"/>
      <c r="K30" s="5"/>
      <c r="L30" s="5"/>
      <c r="M30" s="5"/>
    </row>
    <row r="31" spans="1:13" ht="16.2" x14ac:dyDescent="0.3">
      <c r="A31" s="48"/>
      <c r="B31" s="11" t="s">
        <v>29</v>
      </c>
      <c r="C31" s="15"/>
      <c r="D31" s="15"/>
      <c r="E31" s="13"/>
      <c r="F31" s="13"/>
      <c r="G31" s="13"/>
      <c r="H31" s="15"/>
      <c r="I31" s="15"/>
      <c r="J31" s="5"/>
      <c r="K31" s="5"/>
      <c r="L31" s="5"/>
      <c r="M31" s="5"/>
    </row>
    <row r="32" spans="1:13" ht="47.4" x14ac:dyDescent="0.3">
      <c r="A32" s="48"/>
      <c r="B32" s="7" t="s">
        <v>8</v>
      </c>
      <c r="C32" s="23">
        <v>2024.33</v>
      </c>
      <c r="D32" s="23">
        <f>K32-I32-E32</f>
        <v>2024.74</v>
      </c>
      <c r="E32" s="24">
        <v>244.32</v>
      </c>
      <c r="F32" s="23">
        <f>C32+E32</f>
        <v>2268.65</v>
      </c>
      <c r="G32" s="23">
        <f>D32+E32</f>
        <v>2269.06</v>
      </c>
      <c r="H32" s="24">
        <v>683.66</v>
      </c>
      <c r="I32" s="24">
        <v>687.07</v>
      </c>
      <c r="J32" s="23">
        <f>C32+E32+H32</f>
        <v>2952.31</v>
      </c>
      <c r="K32" s="23">
        <v>2956.13</v>
      </c>
      <c r="L32" s="23">
        <f>J32*1.12</f>
        <v>3306.5872000000004</v>
      </c>
      <c r="M32" s="23">
        <f>K32*1.12</f>
        <v>3310.8656000000005</v>
      </c>
    </row>
    <row r="33" spans="1:13" ht="49.2" x14ac:dyDescent="0.3">
      <c r="A33" s="48"/>
      <c r="B33" s="10" t="s">
        <v>9</v>
      </c>
      <c r="C33" s="23">
        <v>1354.47</v>
      </c>
      <c r="D33" s="23">
        <f>K33-I33-E33</f>
        <v>1354.3299999999997</v>
      </c>
      <c r="E33" s="24">
        <v>244.32</v>
      </c>
      <c r="F33" s="23">
        <f>C33+E33</f>
        <v>1598.79</v>
      </c>
      <c r="G33" s="23">
        <f>D33+E33</f>
        <v>1598.6499999999996</v>
      </c>
      <c r="H33" s="29">
        <v>683.66</v>
      </c>
      <c r="I33" s="24">
        <v>687.07</v>
      </c>
      <c r="J33" s="23">
        <f>C33+E33+H33</f>
        <v>2282.4499999999998</v>
      </c>
      <c r="K33" s="23">
        <v>2285.7199999999998</v>
      </c>
      <c r="L33" s="23">
        <f t="shared" ref="L33" si="0">J33*1.12</f>
        <v>2556.3440000000001</v>
      </c>
      <c r="M33" s="23">
        <f>K33*1.12</f>
        <v>2560.0064000000002</v>
      </c>
    </row>
    <row r="34" spans="1:13" ht="16.2" x14ac:dyDescent="0.3">
      <c r="A34" s="48"/>
      <c r="B34" s="12" t="s">
        <v>10</v>
      </c>
      <c r="C34" s="23"/>
      <c r="D34" s="23"/>
      <c r="E34" s="24"/>
      <c r="F34" s="29"/>
      <c r="G34" s="29"/>
      <c r="H34" s="24"/>
      <c r="I34" s="24"/>
      <c r="J34" s="23"/>
      <c r="K34" s="23"/>
      <c r="L34" s="23"/>
      <c r="M34" s="23"/>
    </row>
    <row r="35" spans="1:13" ht="46.8" x14ac:dyDescent="0.3">
      <c r="A35" s="48"/>
      <c r="B35" s="10" t="s">
        <v>11</v>
      </c>
      <c r="C35" s="23">
        <v>5452.99</v>
      </c>
      <c r="D35" s="23">
        <f>K35-I35-E35</f>
        <v>5453.6</v>
      </c>
      <c r="E35" s="24">
        <v>244.32</v>
      </c>
      <c r="F35" s="23">
        <f>C35+E35</f>
        <v>5697.3099999999995</v>
      </c>
      <c r="G35" s="23">
        <f>D35+E35</f>
        <v>5697.92</v>
      </c>
      <c r="H35" s="29">
        <v>683.66</v>
      </c>
      <c r="I35" s="24">
        <v>687.07</v>
      </c>
      <c r="J35" s="23">
        <f>C35+E35+H35</f>
        <v>6380.9699999999993</v>
      </c>
      <c r="K35" s="23">
        <v>6384.99</v>
      </c>
      <c r="L35" s="23">
        <f>J35*1.12</f>
        <v>7146.6863999999996</v>
      </c>
      <c r="M35" s="23">
        <f>K35*1.12</f>
        <v>7151.1888000000008</v>
      </c>
    </row>
    <row r="36" spans="1:13" ht="51.6" x14ac:dyDescent="0.3">
      <c r="A36" s="48"/>
      <c r="B36" s="10" t="s">
        <v>12</v>
      </c>
      <c r="C36" s="23">
        <v>3762.31</v>
      </c>
      <c r="D36" s="23">
        <f>K36-I36-E36</f>
        <v>3762.2199999999993</v>
      </c>
      <c r="E36" s="24">
        <v>244.32</v>
      </c>
      <c r="F36" s="23">
        <f>C36+E36</f>
        <v>4006.63</v>
      </c>
      <c r="G36" s="23">
        <f>D36+E36</f>
        <v>4006.5399999999995</v>
      </c>
      <c r="H36" s="29">
        <v>683.66</v>
      </c>
      <c r="I36" s="24">
        <v>687.07</v>
      </c>
      <c r="J36" s="23">
        <f>C36+E36+H36</f>
        <v>4690.29</v>
      </c>
      <c r="K36" s="23">
        <v>4693.6099999999997</v>
      </c>
      <c r="L36" s="23">
        <f t="shared" ref="L36" si="1">J36*1.12</f>
        <v>5253.1248000000005</v>
      </c>
      <c r="M36" s="23">
        <f>K36*1.12</f>
        <v>5256.8432000000003</v>
      </c>
    </row>
    <row r="37" spans="1:13" ht="16.2" x14ac:dyDescent="0.3">
      <c r="A37" s="48"/>
      <c r="B37" s="12" t="s">
        <v>13</v>
      </c>
      <c r="C37" s="23"/>
      <c r="D37" s="23"/>
      <c r="E37" s="24"/>
      <c r="F37" s="29"/>
      <c r="G37" s="29"/>
      <c r="H37" s="24"/>
      <c r="I37" s="24"/>
      <c r="J37" s="23"/>
      <c r="K37" s="23"/>
      <c r="L37" s="23"/>
      <c r="M37" s="23"/>
    </row>
    <row r="38" spans="1:13" ht="33.6" x14ac:dyDescent="0.3">
      <c r="A38" s="48"/>
      <c r="B38" s="10" t="s">
        <v>14</v>
      </c>
      <c r="C38" s="23">
        <v>6811.29</v>
      </c>
      <c r="D38" s="23">
        <f>K38-I38-E38</f>
        <v>6812.3</v>
      </c>
      <c r="E38" s="24">
        <v>244.32</v>
      </c>
      <c r="F38" s="23">
        <f>C38+E38</f>
        <v>7055.61</v>
      </c>
      <c r="G38" s="23">
        <f>D38+E38</f>
        <v>7056.62</v>
      </c>
      <c r="H38" s="29">
        <v>683.66</v>
      </c>
      <c r="I38" s="24">
        <v>687.07</v>
      </c>
      <c r="J38" s="23">
        <f>C38+E38+H38</f>
        <v>7739.2699999999995</v>
      </c>
      <c r="K38" s="23">
        <v>7743.69</v>
      </c>
      <c r="L38" s="23">
        <f t="shared" ref="L38:L39" si="2">J38*1.12</f>
        <v>8667.9824000000008</v>
      </c>
      <c r="M38" s="23">
        <f>K38*1.12</f>
        <v>8672.9328000000005</v>
      </c>
    </row>
    <row r="39" spans="1:13" ht="33.6" x14ac:dyDescent="0.3">
      <c r="A39" s="48"/>
      <c r="B39" s="10" t="s">
        <v>15</v>
      </c>
      <c r="C39" s="23">
        <v>3586.7</v>
      </c>
      <c r="D39" s="23">
        <f>K39-I39-E39</f>
        <v>3586.45</v>
      </c>
      <c r="E39" s="24">
        <v>244.32</v>
      </c>
      <c r="F39" s="23">
        <f>C39+E39</f>
        <v>3831.02</v>
      </c>
      <c r="G39" s="23">
        <f>D39+E39</f>
        <v>3830.77</v>
      </c>
      <c r="H39" s="29">
        <v>683.66</v>
      </c>
      <c r="I39" s="24">
        <v>687.07</v>
      </c>
      <c r="J39" s="23">
        <f>C39+E39+H39</f>
        <v>4514.68</v>
      </c>
      <c r="K39" s="23">
        <v>4517.84</v>
      </c>
      <c r="L39" s="23">
        <f t="shared" si="2"/>
        <v>5056.441600000001</v>
      </c>
      <c r="M39" s="23">
        <f>K39*1.12</f>
        <v>5059.9808000000003</v>
      </c>
    </row>
    <row r="40" spans="1:13" ht="16.2" x14ac:dyDescent="0.3">
      <c r="A40" s="48"/>
      <c r="B40" s="11" t="s">
        <v>16</v>
      </c>
      <c r="C40" s="23"/>
      <c r="D40" s="23"/>
      <c r="E40" s="24"/>
      <c r="F40" s="29"/>
      <c r="G40" s="29"/>
      <c r="H40" s="24"/>
      <c r="I40" s="24"/>
      <c r="J40" s="23"/>
      <c r="K40" s="23"/>
      <c r="L40" s="23"/>
      <c r="M40" s="23"/>
    </row>
    <row r="41" spans="1:13" ht="78" x14ac:dyDescent="0.3">
      <c r="A41" s="48"/>
      <c r="B41" s="7" t="s">
        <v>17</v>
      </c>
      <c r="C41" s="23">
        <v>1532.05</v>
      </c>
      <c r="D41" s="23">
        <f>K41-I41-E41</f>
        <v>1532.05</v>
      </c>
      <c r="E41" s="24">
        <v>244.32</v>
      </c>
      <c r="F41" s="23">
        <f>C41+E41</f>
        <v>1776.37</v>
      </c>
      <c r="G41" s="23">
        <f>D41+E41</f>
        <v>1776.37</v>
      </c>
      <c r="H41" s="29">
        <v>683.66</v>
      </c>
      <c r="I41" s="24">
        <v>687.07</v>
      </c>
      <c r="J41" s="23">
        <f>C41+E41+H41</f>
        <v>2460.0299999999997</v>
      </c>
      <c r="K41" s="23">
        <v>2463.44</v>
      </c>
      <c r="L41" s="23">
        <f t="shared" ref="L41" si="3">J41*1.12</f>
        <v>2755.2336</v>
      </c>
      <c r="M41" s="23">
        <f>K41*1.12</f>
        <v>2759.0528000000004</v>
      </c>
    </row>
    <row r="42" spans="1:13" x14ac:dyDescent="0.3">
      <c r="A42" s="25"/>
      <c r="B42" s="3"/>
      <c r="C42" s="26"/>
      <c r="D42" s="26"/>
      <c r="E42" s="27"/>
      <c r="F42" s="27"/>
      <c r="G42" s="27"/>
      <c r="H42" s="27"/>
      <c r="I42" s="27"/>
      <c r="J42" s="26"/>
      <c r="K42" s="26"/>
      <c r="L42" s="26"/>
      <c r="M42" s="26"/>
    </row>
    <row r="43" spans="1:13" hidden="1" x14ac:dyDescent="0.3">
      <c r="A43" s="3"/>
      <c r="B43" s="3"/>
      <c r="C43" s="3"/>
      <c r="D43" s="3"/>
      <c r="E43" s="19"/>
      <c r="F43" s="19"/>
      <c r="G43" s="19"/>
      <c r="H43" s="49" t="s">
        <v>26</v>
      </c>
      <c r="I43" s="49"/>
      <c r="J43" s="49"/>
      <c r="K43" s="49"/>
      <c r="L43" s="49"/>
      <c r="M43" s="49"/>
    </row>
    <row r="44" spans="1:13" hidden="1" x14ac:dyDescent="0.3">
      <c r="A44" s="3"/>
      <c r="B44" s="3"/>
      <c r="C44" s="3"/>
      <c r="D44" s="3"/>
      <c r="E44" s="19"/>
      <c r="F44" s="19"/>
      <c r="G44" s="19"/>
      <c r="H44" s="49"/>
      <c r="I44" s="49"/>
      <c r="J44" s="49"/>
      <c r="K44" s="49"/>
      <c r="L44" s="49"/>
      <c r="M44" s="49"/>
    </row>
    <row r="45" spans="1:13" hidden="1" x14ac:dyDescent="0.3">
      <c r="A45" s="3"/>
      <c r="B45" s="3"/>
      <c r="C45" s="3"/>
      <c r="D45" s="3"/>
      <c r="E45" s="19"/>
      <c r="F45" s="19"/>
      <c r="G45" s="19"/>
      <c r="H45" s="20"/>
      <c r="I45" s="20"/>
      <c r="J45" s="20"/>
      <c r="K45" s="20"/>
      <c r="L45" s="20"/>
      <c r="M45" s="20"/>
    </row>
    <row r="46" spans="1:13" hidden="1" x14ac:dyDescent="0.3">
      <c r="A46" s="44" t="s">
        <v>25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</row>
    <row r="47" spans="1:13" hidden="1" x14ac:dyDescent="0.3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</row>
    <row r="48" spans="1:13" hidden="1" x14ac:dyDescent="0.3">
      <c r="A48" s="3"/>
      <c r="B48" s="3"/>
      <c r="C48" s="47"/>
      <c r="D48" s="47"/>
      <c r="E48" s="19"/>
      <c r="F48" s="19"/>
      <c r="G48" s="19"/>
      <c r="H48" s="47"/>
      <c r="I48" s="47"/>
      <c r="J48" s="43" t="s">
        <v>19</v>
      </c>
      <c r="K48" s="43"/>
      <c r="L48" s="43"/>
      <c r="M48" s="43"/>
    </row>
    <row r="49" spans="1:13" ht="31.2" hidden="1" x14ac:dyDescent="0.3">
      <c r="A49" s="2" t="s">
        <v>0</v>
      </c>
      <c r="B49" s="22" t="s">
        <v>1</v>
      </c>
      <c r="C49" s="45" t="s">
        <v>2</v>
      </c>
      <c r="D49" s="45"/>
      <c r="E49" s="21" t="s">
        <v>3</v>
      </c>
      <c r="F49" s="29"/>
      <c r="G49" s="29"/>
      <c r="H49" s="45" t="s">
        <v>4</v>
      </c>
      <c r="I49" s="45"/>
      <c r="J49" s="46" t="s">
        <v>5</v>
      </c>
      <c r="K49" s="46"/>
      <c r="L49" s="45" t="s">
        <v>6</v>
      </c>
      <c r="M49" s="45"/>
    </row>
    <row r="50" spans="1:13" ht="46.8" hidden="1" x14ac:dyDescent="0.3">
      <c r="A50" s="2"/>
      <c r="B50" s="4"/>
      <c r="C50" s="16" t="s">
        <v>27</v>
      </c>
      <c r="D50" s="17" t="s">
        <v>28</v>
      </c>
      <c r="E50" s="9"/>
      <c r="F50" s="29"/>
      <c r="G50" s="29"/>
      <c r="H50" s="16" t="s">
        <v>27</v>
      </c>
      <c r="I50" s="17" t="s">
        <v>28</v>
      </c>
      <c r="J50" s="16" t="s">
        <v>27</v>
      </c>
      <c r="K50" s="17" t="s">
        <v>28</v>
      </c>
      <c r="L50" s="16" t="s">
        <v>27</v>
      </c>
      <c r="M50" s="17" t="s">
        <v>28</v>
      </c>
    </row>
    <row r="51" spans="1:13" hidden="1" x14ac:dyDescent="0.3">
      <c r="A51" s="48" t="s">
        <v>24</v>
      </c>
      <c r="B51" s="6" t="s">
        <v>7</v>
      </c>
      <c r="C51" s="15"/>
      <c r="D51" s="15"/>
      <c r="E51" s="13"/>
      <c r="F51" s="13"/>
      <c r="G51" s="13"/>
      <c r="H51" s="15"/>
      <c r="I51" s="15"/>
      <c r="J51" s="5"/>
      <c r="K51" s="5"/>
      <c r="L51" s="5"/>
      <c r="M51" s="5"/>
    </row>
    <row r="52" spans="1:13" ht="16.2" hidden="1" x14ac:dyDescent="0.3">
      <c r="A52" s="48"/>
      <c r="B52" s="11" t="s">
        <v>29</v>
      </c>
      <c r="C52" s="15"/>
      <c r="D52" s="15"/>
      <c r="E52" s="13"/>
      <c r="F52" s="13"/>
      <c r="G52" s="13"/>
      <c r="H52" s="15"/>
      <c r="I52" s="15"/>
      <c r="J52" s="5"/>
      <c r="K52" s="5"/>
      <c r="L52" s="5"/>
      <c r="M52" s="5"/>
    </row>
    <row r="53" spans="1:13" ht="47.4" hidden="1" x14ac:dyDescent="0.3">
      <c r="A53" s="48"/>
      <c r="B53" s="7" t="s">
        <v>8</v>
      </c>
      <c r="C53" s="23">
        <f>J53-H53-E53</f>
        <v>2041.3299999999997</v>
      </c>
      <c r="D53" s="23">
        <f>K53-I53-E53</f>
        <v>2044.7099999999998</v>
      </c>
      <c r="E53" s="24">
        <v>244.32</v>
      </c>
      <c r="F53" s="29"/>
      <c r="G53" s="29"/>
      <c r="H53" s="24">
        <v>687.07</v>
      </c>
      <c r="I53" s="24">
        <v>703.94</v>
      </c>
      <c r="J53" s="23">
        <f>'[1]Тариф до конеч потреб (646)'!U6</f>
        <v>2972.72</v>
      </c>
      <c r="K53" s="23">
        <f>'[1]Тариф до конеч потреб(685)'!U6</f>
        <v>2992.97</v>
      </c>
      <c r="L53" s="23">
        <f>J53*1.12</f>
        <v>3329.4464000000003</v>
      </c>
      <c r="M53" s="23">
        <f>K53*1.12</f>
        <v>3352.1264000000001</v>
      </c>
    </row>
    <row r="54" spans="1:13" ht="49.2" hidden="1" x14ac:dyDescent="0.3">
      <c r="A54" s="48"/>
      <c r="B54" s="10" t="s">
        <v>9</v>
      </c>
      <c r="C54" s="23">
        <f>J54-H54-E54</f>
        <v>1367.16</v>
      </c>
      <c r="D54" s="23">
        <f>K54-I54-E54</f>
        <v>1365.9399999999998</v>
      </c>
      <c r="E54" s="24">
        <v>244.32</v>
      </c>
      <c r="F54" s="29"/>
      <c r="G54" s="29"/>
      <c r="H54" s="24">
        <v>687.07</v>
      </c>
      <c r="I54" s="24">
        <v>703.94</v>
      </c>
      <c r="J54" s="23">
        <f>'[1]Тариф до конеч потреб (646)'!U7</f>
        <v>2298.5500000000002</v>
      </c>
      <c r="K54" s="23">
        <f>'[1]Тариф до конеч потреб(685)'!U7</f>
        <v>2314.1999999999998</v>
      </c>
      <c r="L54" s="23">
        <f t="shared" ref="L54:M62" si="4">J54*1.12</f>
        <v>2574.3760000000007</v>
      </c>
      <c r="M54" s="23">
        <f t="shared" si="4"/>
        <v>2591.904</v>
      </c>
    </row>
    <row r="55" spans="1:13" ht="16.2" hidden="1" x14ac:dyDescent="0.3">
      <c r="A55" s="48"/>
      <c r="B55" s="12" t="s">
        <v>10</v>
      </c>
      <c r="C55" s="23"/>
      <c r="D55" s="23"/>
      <c r="E55" s="24"/>
      <c r="F55" s="29"/>
      <c r="G55" s="29"/>
      <c r="H55" s="24"/>
      <c r="I55" s="24"/>
      <c r="J55" s="23"/>
      <c r="K55" s="23"/>
      <c r="L55" s="23"/>
      <c r="M55" s="23"/>
    </row>
    <row r="56" spans="1:13" ht="46.8" hidden="1" x14ac:dyDescent="0.3">
      <c r="A56" s="48"/>
      <c r="B56" s="10" t="s">
        <v>11</v>
      </c>
      <c r="C56" s="23">
        <f>J56-H56-E56</f>
        <v>5500.22</v>
      </c>
      <c r="D56" s="23">
        <f>K56-I56-E56</f>
        <v>5505.2800000000007</v>
      </c>
      <c r="E56" s="24">
        <v>244.32</v>
      </c>
      <c r="F56" s="29"/>
      <c r="G56" s="29"/>
      <c r="H56" s="24">
        <v>687.07</v>
      </c>
      <c r="I56" s="24">
        <v>703.94</v>
      </c>
      <c r="J56" s="23">
        <f>'[1]Тариф до конеч потреб (646)'!U9</f>
        <v>6431.61</v>
      </c>
      <c r="K56" s="23">
        <f>'[1]Тариф до конеч потреб(685)'!U9</f>
        <v>6453.54</v>
      </c>
      <c r="L56" s="23">
        <f t="shared" ref="L56:L57" si="5">J56*1.12</f>
        <v>7203.4032000000007</v>
      </c>
      <c r="M56" s="23">
        <f t="shared" si="4"/>
        <v>7227.9648000000007</v>
      </c>
    </row>
    <row r="57" spans="1:13" ht="51.6" hidden="1" x14ac:dyDescent="0.3">
      <c r="A57" s="48"/>
      <c r="B57" s="10" t="s">
        <v>12</v>
      </c>
      <c r="C57" s="23">
        <f>J57-H57-E57</f>
        <v>3796.49</v>
      </c>
      <c r="D57" s="23">
        <f>K57-I57-E57</f>
        <v>3795.74</v>
      </c>
      <c r="E57" s="24">
        <v>244.32</v>
      </c>
      <c r="F57" s="29"/>
      <c r="G57" s="29"/>
      <c r="H57" s="24">
        <v>687.07</v>
      </c>
      <c r="I57" s="24">
        <v>703.94</v>
      </c>
      <c r="J57" s="23">
        <f>'[1]Тариф до конеч потреб (646)'!U10</f>
        <v>4727.88</v>
      </c>
      <c r="K57" s="23">
        <f>'[1]Тариф до конеч потреб(685)'!U10</f>
        <v>4744</v>
      </c>
      <c r="L57" s="23">
        <f t="shared" si="5"/>
        <v>5295.2256000000007</v>
      </c>
      <c r="M57" s="23">
        <f t="shared" si="4"/>
        <v>5313.2800000000007</v>
      </c>
    </row>
    <row r="58" spans="1:13" ht="16.2" hidden="1" x14ac:dyDescent="0.3">
      <c r="A58" s="48"/>
      <c r="B58" s="12" t="s">
        <v>13</v>
      </c>
      <c r="C58" s="23"/>
      <c r="D58" s="23"/>
      <c r="E58" s="24"/>
      <c r="F58" s="29"/>
      <c r="G58" s="29"/>
      <c r="H58" s="24"/>
      <c r="I58" s="24"/>
      <c r="J58" s="23"/>
      <c r="K58" s="23"/>
      <c r="L58" s="23"/>
      <c r="M58" s="23"/>
    </row>
    <row r="59" spans="1:13" ht="33.6" hidden="1" x14ac:dyDescent="0.3">
      <c r="A59" s="48"/>
      <c r="B59" s="10" t="s">
        <v>14</v>
      </c>
      <c r="C59" s="23">
        <f>J59-H59-E59</f>
        <v>6869.2100000000009</v>
      </c>
      <c r="D59" s="23">
        <f>K59-I59-E59</f>
        <v>6877.65</v>
      </c>
      <c r="E59" s="24">
        <v>244.32</v>
      </c>
      <c r="F59" s="29"/>
      <c r="G59" s="29"/>
      <c r="H59" s="24">
        <v>687.07</v>
      </c>
      <c r="I59" s="24">
        <v>703.94</v>
      </c>
      <c r="J59" s="23">
        <f>'[1]Тариф до конеч потреб (646)'!U12</f>
        <v>7800.6</v>
      </c>
      <c r="K59" s="23">
        <f>'[1]Тариф до конеч потреб(685)'!U12</f>
        <v>7825.91</v>
      </c>
      <c r="L59" s="23">
        <f t="shared" ref="L59:L60" si="6">J59*1.12</f>
        <v>8736.6720000000005</v>
      </c>
      <c r="M59" s="23">
        <f t="shared" si="4"/>
        <v>8765.0192000000006</v>
      </c>
    </row>
    <row r="60" spans="1:13" ht="33.6" hidden="1" x14ac:dyDescent="0.3">
      <c r="A60" s="48"/>
      <c r="B60" s="10" t="s">
        <v>15</v>
      </c>
      <c r="C60" s="23">
        <f>J60-H60-E60</f>
        <v>3619.6499999999996</v>
      </c>
      <c r="D60" s="23">
        <f>K60-I60-E60</f>
        <v>3617.54</v>
      </c>
      <c r="E60" s="24">
        <v>244.32</v>
      </c>
      <c r="F60" s="29"/>
      <c r="G60" s="29"/>
      <c r="H60" s="24">
        <v>687.07</v>
      </c>
      <c r="I60" s="24">
        <v>703.94</v>
      </c>
      <c r="J60" s="23">
        <f>'[1]Тариф до конеч потреб (646)'!U13</f>
        <v>4551.04</v>
      </c>
      <c r="K60" s="23">
        <f>'[1]Тариф до конеч потреб(685)'!U13</f>
        <v>4565.8</v>
      </c>
      <c r="L60" s="23">
        <f t="shared" si="6"/>
        <v>5097.1648000000005</v>
      </c>
      <c r="M60" s="23">
        <f t="shared" si="4"/>
        <v>5113.6960000000008</v>
      </c>
    </row>
    <row r="61" spans="1:13" ht="16.2" hidden="1" x14ac:dyDescent="0.3">
      <c r="A61" s="48"/>
      <c r="B61" s="11" t="s">
        <v>16</v>
      </c>
      <c r="C61" s="23"/>
      <c r="D61" s="23"/>
      <c r="E61" s="24"/>
      <c r="F61" s="29"/>
      <c r="G61" s="29"/>
      <c r="H61" s="24"/>
      <c r="I61" s="24"/>
      <c r="J61" s="23"/>
      <c r="K61" s="23"/>
      <c r="L61" s="23"/>
      <c r="M61" s="23"/>
    </row>
    <row r="62" spans="1:13" ht="78" hidden="1" x14ac:dyDescent="0.3">
      <c r="A62" s="48"/>
      <c r="B62" s="7" t="s">
        <v>17</v>
      </c>
      <c r="C62" s="23">
        <f>J62-H62-E62</f>
        <v>1545.8799999999999</v>
      </c>
      <c r="D62" s="23">
        <f>K62-I62-E62</f>
        <v>1545.8799999999999</v>
      </c>
      <c r="E62" s="24">
        <v>244.32</v>
      </c>
      <c r="F62" s="29"/>
      <c r="G62" s="29"/>
      <c r="H62" s="24">
        <v>687.07</v>
      </c>
      <c r="I62" s="24">
        <v>703.94</v>
      </c>
      <c r="J62" s="23">
        <f>'[1]Тариф до конеч потреб (646)'!U15</f>
        <v>2477.27</v>
      </c>
      <c r="K62" s="23">
        <f>'[1]Тариф до конеч потреб(685)'!U15</f>
        <v>2494.14</v>
      </c>
      <c r="L62" s="23">
        <f t="shared" ref="L62" si="7">J62*1.12</f>
        <v>2774.5424000000003</v>
      </c>
      <c r="M62" s="23">
        <f t="shared" si="4"/>
        <v>2793.4367999999999</v>
      </c>
    </row>
  </sheetData>
  <mergeCells count="98">
    <mergeCell ref="J20:K20"/>
    <mergeCell ref="L20:M20"/>
    <mergeCell ref="L14:M14"/>
    <mergeCell ref="L15:M15"/>
    <mergeCell ref="H6:I6"/>
    <mergeCell ref="J6:M6"/>
    <mergeCell ref="H16:I16"/>
    <mergeCell ref="J14:K14"/>
    <mergeCell ref="J15:K15"/>
    <mergeCell ref="J16:K16"/>
    <mergeCell ref="J10:K10"/>
    <mergeCell ref="L9:M9"/>
    <mergeCell ref="L10:M10"/>
    <mergeCell ref="L16:M16"/>
    <mergeCell ref="J17:K17"/>
    <mergeCell ref="J18:K18"/>
    <mergeCell ref="C6:D6"/>
    <mergeCell ref="J11:K11"/>
    <mergeCell ref="J12:K12"/>
    <mergeCell ref="L11:M11"/>
    <mergeCell ref="L12:M12"/>
    <mergeCell ref="C7:D7"/>
    <mergeCell ref="H7:I7"/>
    <mergeCell ref="J7:K7"/>
    <mergeCell ref="L7:M7"/>
    <mergeCell ref="H12:I12"/>
    <mergeCell ref="C8:D8"/>
    <mergeCell ref="H8:I8"/>
    <mergeCell ref="J8:K8"/>
    <mergeCell ref="L8:M8"/>
    <mergeCell ref="H10:I10"/>
    <mergeCell ref="J9:K9"/>
    <mergeCell ref="H1:M2"/>
    <mergeCell ref="H22:M23"/>
    <mergeCell ref="H43:M44"/>
    <mergeCell ref="C13:D13"/>
    <mergeCell ref="H13:I13"/>
    <mergeCell ref="J13:K13"/>
    <mergeCell ref="L13:M13"/>
    <mergeCell ref="A25:M26"/>
    <mergeCell ref="C28:D28"/>
    <mergeCell ref="H28:I28"/>
    <mergeCell ref="J28:K28"/>
    <mergeCell ref="L28:M28"/>
    <mergeCell ref="A4:M5"/>
    <mergeCell ref="C9:D9"/>
    <mergeCell ref="C10:D10"/>
    <mergeCell ref="H9:I9"/>
    <mergeCell ref="C11:D11"/>
    <mergeCell ref="C12:D12"/>
    <mergeCell ref="H11:I11"/>
    <mergeCell ref="A51:A62"/>
    <mergeCell ref="A30:A41"/>
    <mergeCell ref="A9:A20"/>
    <mergeCell ref="H27:I27"/>
    <mergeCell ref="C20:D20"/>
    <mergeCell ref="H20:I20"/>
    <mergeCell ref="C17:D17"/>
    <mergeCell ref="C18:D18"/>
    <mergeCell ref="C19:D19"/>
    <mergeCell ref="H17:I17"/>
    <mergeCell ref="H18:I18"/>
    <mergeCell ref="H19:I19"/>
    <mergeCell ref="F12:G12"/>
    <mergeCell ref="J27:M27"/>
    <mergeCell ref="A46:M47"/>
    <mergeCell ref="C49:D49"/>
    <mergeCell ref="H49:I49"/>
    <mergeCell ref="J49:K49"/>
    <mergeCell ref="L49:M49"/>
    <mergeCell ref="C48:D48"/>
    <mergeCell ref="H48:I48"/>
    <mergeCell ref="J48:M48"/>
    <mergeCell ref="C27:D27"/>
    <mergeCell ref="J19:K19"/>
    <mergeCell ref="L17:M17"/>
    <mergeCell ref="L18:M18"/>
    <mergeCell ref="L19:M19"/>
    <mergeCell ref="C14:D14"/>
    <mergeCell ref="C15:D15"/>
    <mergeCell ref="C16:D16"/>
    <mergeCell ref="H14:I14"/>
    <mergeCell ref="H15:I15"/>
    <mergeCell ref="F18:G18"/>
    <mergeCell ref="F19:G19"/>
    <mergeCell ref="F7:G7"/>
    <mergeCell ref="F8:G8"/>
    <mergeCell ref="F9:G9"/>
    <mergeCell ref="F10:G10"/>
    <mergeCell ref="F11:G11"/>
    <mergeCell ref="F20:G20"/>
    <mergeCell ref="F28:G28"/>
    <mergeCell ref="E28:E29"/>
    <mergeCell ref="F13:G13"/>
    <mergeCell ref="F14:G14"/>
    <mergeCell ref="F15:G15"/>
    <mergeCell ref="F16:G16"/>
    <mergeCell ref="F17:G17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0" orientation="landscape" r:id="rId1"/>
  <rowBreaks count="2" manualBreakCount="2">
    <brk id="21" max="11" man="1"/>
    <brk id="4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 3 диф тепло </vt:lpstr>
      <vt:lpstr>'прилож 3 диф тепло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2022-11-25T08:31:12Z</dcterms:modified>
</cp:coreProperties>
</file>